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\Desktop\tmp\"/>
    </mc:Choice>
  </mc:AlternateContent>
  <bookViews>
    <workbookView xWindow="0" yWindow="120" windowWidth="16710" windowHeight="1218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Характеристика!$A$10:$AA$95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Характеристика!$A$1:$AA$97</definedName>
  </definedNames>
  <calcPr calcId="152511"/>
</workbook>
</file>

<file path=xl/calcChain.xml><?xml version="1.0" encoding="utf-8"?>
<calcChain xmlns="http://schemas.openxmlformats.org/spreadsheetml/2006/main">
  <c r="Z34" i="4" l="1"/>
  <c r="Z95" i="4" l="1"/>
  <c r="Z90" i="4"/>
  <c r="W66" i="4"/>
  <c r="Z88" i="4"/>
  <c r="U66" i="4"/>
  <c r="Z87" i="4"/>
  <c r="Z42" i="4"/>
  <c r="Z41" i="4"/>
  <c r="Z40" i="4"/>
  <c r="Z39" i="4"/>
  <c r="Z91" i="4"/>
  <c r="Z92" i="4"/>
  <c r="Z93" i="4"/>
  <c r="V66" i="4"/>
  <c r="T66" i="4"/>
  <c r="Z68" i="4"/>
  <c r="Z66" i="4" l="1"/>
  <c r="Z60" i="4"/>
  <c r="Z45" i="4"/>
  <c r="Z17" i="4"/>
  <c r="Z86" i="4"/>
  <c r="Z77" i="4"/>
  <c r="Z76" i="4"/>
  <c r="Z74" i="4"/>
  <c r="Z73" i="4"/>
  <c r="Z37" i="4"/>
  <c r="X89" i="4"/>
  <c r="X65" i="4" s="1"/>
  <c r="X28" i="4"/>
  <c r="X15" i="4" s="1"/>
  <c r="Y89" i="4"/>
  <c r="Y65" i="4" s="1"/>
  <c r="W89" i="4"/>
  <c r="W65" i="4" s="1"/>
  <c r="V89" i="4"/>
  <c r="V65" i="4" s="1"/>
  <c r="U89" i="4"/>
  <c r="U65" i="4" s="1"/>
  <c r="T89" i="4"/>
  <c r="T65" i="4" s="1"/>
  <c r="T28" i="4"/>
  <c r="Y28" i="4"/>
  <c r="W28" i="4"/>
  <c r="W15" i="4" s="1"/>
  <c r="V28" i="4"/>
  <c r="V15" i="4" s="1"/>
  <c r="U28" i="4"/>
  <c r="U15" i="4" s="1"/>
  <c r="T15" i="4" l="1"/>
  <c r="T11" i="4" s="1"/>
  <c r="Z28" i="4"/>
  <c r="Z89" i="4"/>
  <c r="X11" i="4"/>
  <c r="Y15" i="4" l="1"/>
  <c r="W11" i="4" l="1"/>
  <c r="V11" i="4"/>
  <c r="Y11" i="4"/>
  <c r="Z58" i="4" l="1"/>
  <c r="Z31" i="4"/>
  <c r="Z21" i="4"/>
  <c r="Z23" i="4"/>
  <c r="Z25" i="4"/>
  <c r="Z27" i="4"/>
  <c r="Z32" i="4" l="1"/>
  <c r="Z16" i="4"/>
  <c r="Z50" i="4" l="1"/>
  <c r="Z57" i="4" l="1"/>
  <c r="Z85" i="4" l="1"/>
  <c r="Z82" i="4"/>
  <c r="Z81" i="4"/>
  <c r="Z80" i="4"/>
  <c r="Z79" i="4"/>
  <c r="Z71" i="4"/>
  <c r="Z70" i="4"/>
  <c r="Z69" i="4"/>
  <c r="Z65" i="4" l="1"/>
  <c r="Z56" i="4"/>
  <c r="Z55" i="4"/>
  <c r="Z54" i="4"/>
  <c r="Z53" i="4"/>
  <c r="Z52" i="4"/>
  <c r="Z51" i="4"/>
  <c r="Z49" i="4"/>
  <c r="Z48" i="4"/>
  <c r="Z43" i="4"/>
  <c r="Z36" i="4"/>
  <c r="Z35" i="4"/>
  <c r="U11" i="4" l="1"/>
  <c r="Z11" i="4" s="1"/>
  <c r="Z15" i="4"/>
</calcChain>
</file>

<file path=xl/sharedStrings.xml><?xml version="1.0" encoding="utf-8"?>
<sst xmlns="http://schemas.openxmlformats.org/spreadsheetml/2006/main" count="603" uniqueCount="262">
  <si>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</si>
  <si>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</si>
  <si>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</si>
  <si>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</si>
  <si>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</si>
  <si>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</si>
  <si>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</si>
  <si>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</si>
  <si>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</si>
  <si>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</si>
  <si>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</si>
  <si>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</si>
  <si>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</si>
  <si>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</si>
  <si>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</si>
  <si>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</si>
  <si>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</si>
  <si>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</si>
  <si>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</si>
  <si>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</si>
  <si>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</si>
  <si>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</si>
  <si>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</si>
  <si>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</si>
  <si>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</si>
  <si>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</si>
  <si>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</si>
  <si>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</si>
  <si>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</si>
  <si>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</si>
  <si>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</si>
  <si>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</si>
  <si>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</si>
  <si>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</si>
  <si>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</si>
  <si>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</si>
  <si>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</si>
  <si>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</si>
  <si>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</si>
  <si>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</si>
  <si>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</si>
  <si>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</si>
  <si>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</si>
  <si>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</si>
  <si>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</si>
  <si>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</si>
  <si>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</si>
  <si>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</si>
  <si>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</si>
  <si>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</si>
  <si>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</si>
  <si>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</si>
  <si>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</si>
  <si>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</si>
  <si>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</si>
  <si>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</si>
  <si>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</si>
  <si>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</si>
  <si>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</si>
  <si>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</si>
  <si>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</si>
  <si>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</si>
  <si>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</si>
  <si>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</si>
  <si>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</si>
  <si>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</si>
  <si>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</si>
  <si>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</si>
  <si>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</si>
  <si>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</si>
  <si>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</si>
  <si>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</si>
  <si>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</si>
  <si>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</si>
  <si>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</si>
  <si>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</si>
  <si>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</si>
  <si>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</si>
  <si>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</si>
  <si>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</si>
  <si>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</si>
  <si>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</si>
  <si>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</si>
  <si>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</si>
  <si>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</si>
  <si>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</si>
  <si>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</si>
  <si>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</si>
  <si>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</si>
  <si>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</si>
  <si>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</si>
  <si>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</si>
  <si>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</si>
  <si>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</si>
  <si>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</si>
  <si>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</si>
  <si>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</si>
  <si>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</si>
  <si>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</si>
  <si>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</si>
  <si>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</si>
  <si>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</si>
  <si>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</si>
  <si>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</si>
  <si>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</si>
  <si>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</si>
  <si>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</si>
  <si>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</si>
  <si>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</si>
  <si>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</si>
  <si>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</si>
  <si>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</si>
  <si>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</si>
  <si>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</si>
  <si>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</si>
  <si>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</si>
  <si>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</si>
  <si>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</si>
  <si>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</si>
  <si>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</si>
  <si>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</si>
  <si>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</si>
  <si>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</si>
  <si>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</si>
  <si>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</si>
  <si>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</si>
  <si>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</si>
  <si>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</si>
  <si>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</si>
  <si>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</si>
  <si>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</si>
  <si>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</si>
  <si>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</si>
  <si>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</si>
  <si>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</si>
  <si>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</si>
  <si>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</si>
  <si>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</si>
  <si>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</si>
  <si>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</si>
  <si>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</si>
  <si>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</si>
  <si>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</si>
  <si>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</si>
  <si>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</si>
  <si>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</si>
  <si>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</si>
  <si>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</si>
  <si>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</si>
  <si>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</si>
  <si>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</si>
  <si>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</si>
  <si>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</si>
  <si>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</si>
  <si>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</si>
  <si>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</si>
  <si>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</si>
  <si>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</si>
  <si>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</si>
  <si>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</si>
  <si>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</si>
  <si>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</si>
  <si>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</si>
  <si>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</si>
  <si>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</si>
  <si>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</si>
  <si>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</si>
  <si>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</si>
  <si>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</si>
  <si>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</si>
  <si>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</si>
  <si>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</si>
  <si>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</si>
  <si>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</si>
  <si>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</si>
  <si>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</si>
  <si>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</si>
  <si>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</si>
  <si>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</si>
  <si>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</si>
  <si>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</si>
  <si>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</si>
  <si>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</si>
  <si>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</si>
  <si>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</si>
  <si>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</si>
  <si>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</si>
  <si>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</si>
  <si>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</si>
  <si>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</si>
  <si>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</si>
  <si>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</si>
  <si>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</si>
  <si>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</si>
  <si>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</si>
  <si>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</si>
  <si>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</si>
  <si>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</si>
  <si>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</si>
  <si>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</si>
  <si>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</si>
  <si>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</si>
  <si>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</si>
  <si>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</si>
  <si>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</si>
  <si>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</si>
  <si>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</si>
  <si>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</si>
  <si>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</si>
  <si>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</si>
  <si>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</si>
  <si>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</si>
  <si>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</si>
  <si>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</si>
  <si>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</si>
  <si>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</si>
  <si>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</si>
  <si>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</si>
  <si>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</si>
  <si>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</si>
  <si>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</si>
  <si>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</si>
  <si>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</si>
  <si>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</si>
  <si>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</si>
  <si>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</si>
  <si>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</si>
  <si>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</si>
  <si>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</si>
  <si>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</si>
  <si>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</si>
  <si>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</si>
  <si>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</si>
  <si>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</si>
  <si>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</si>
  <si>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</si>
  <si>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</si>
  <si>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</si>
  <si>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</si>
  <si>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</si>
  <si>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</si>
  <si>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</si>
  <si>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</si>
  <si>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</si>
  <si>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</si>
  <si>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</si>
  <si>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</si>
  <si>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</si>
  <si>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</si>
  <si>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t>L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</si>
  <si>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</si>
  <si>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«Выполнение комплексных кадастровых работ на территории муниципального образования городского округа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</si>
  <si>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                   № 159-ФЗ)»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</si>
  <si>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 159-ФЗ»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</si>
  <si>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</si>
  <si>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</si>
  <si>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  предприятиями и праве оперативного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</si>
  <si>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</si>
  <si>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за исключением задолженности за пользование муниципальным имуществом»</t>
    </r>
  </si>
  <si>
    <t>Задача 1  «Эффективное управление и распоряжение муниципальными  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</si>
  <si>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принятия мер в соответствии с действующим законодательством Российской Федерации»</t>
    </r>
  </si>
  <si>
    <r>
      <t xml:space="preserve">                                                                                   </t>
    </r>
    <r>
      <rPr>
        <sz val="12"/>
        <rFont val="Times New Roman"/>
        <family val="1"/>
        <charset val="204"/>
      </rPr>
      <t xml:space="preserve"> Приложение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</t>
    </r>
    <r>
      <rPr>
        <sz val="12"/>
        <rFont val="Times New Roman"/>
        <family val="1"/>
        <charset val="204"/>
      </rPr>
      <t xml:space="preserve">к постановлению Администрации города Твери                                                                         от  «30» сентября 2022 №1019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</si>
</sst>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3" fontId="9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17" fillId="0" borderId="0" xfId="0" applyFont="1" applyFill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/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view="pageBreakPreview" topLeftCell="R1" zoomScaleNormal="100" zoomScaleSheetLayoutView="100" zoomScalePageLayoutView="65" workbookViewId="0">
      <selection activeCell="U11" sqref="U1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8.85546875" style="5" customWidth="1"/>
    <col min="19" max="19" width="13.85546875" style="27" customWidth="1"/>
    <col min="20" max="20" width="11.85546875" style="26" customWidth="1"/>
    <col min="21" max="21" width="11.7109375" style="110" customWidth="1"/>
    <col min="22" max="22" width="13.140625" style="26" customWidth="1"/>
    <col min="23" max="23" width="11.7109375" style="26" customWidth="1"/>
    <col min="24" max="24" width="12.85546875" style="26" customWidth="1"/>
    <col min="25" max="25" width="12.5703125" style="26" customWidth="1"/>
    <col min="26" max="26" width="12.28515625" style="26" customWidth="1"/>
    <col min="27" max="27" width="12.4257812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104"/>
      <c r="V1" s="51"/>
      <c r="W1" s="115" t="s">
        <v>261</v>
      </c>
      <c r="X1" s="115"/>
      <c r="Y1" s="115"/>
      <c r="Z1" s="116"/>
      <c r="AA1" s="117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104"/>
      <c r="V2" s="51"/>
      <c r="W2" s="113" t="s">
        <v>242</v>
      </c>
      <c r="X2" s="114"/>
      <c r="Y2" s="114"/>
      <c r="Z2" s="114"/>
      <c r="AA2" s="114"/>
      <c r="AB2" s="47"/>
    </row>
    <row r="3" spans="1:28" ht="16.5" customHeight="1" x14ac:dyDescent="0.3">
      <c r="A3" s="111" t="s">
        <v>230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8" ht="18.75" customHeight="1" x14ac:dyDescent="0.3">
      <c r="A4" s="111" t="s">
        <v>165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8" ht="13.5" customHeight="1" x14ac:dyDescent="0.25">
      <c r="A5" s="112" t="s">
        <v>119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105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105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8"/>
      <c r="R8" s="129" t="s">
        <v>125</v>
      </c>
      <c r="S8" s="131" t="s">
        <v>4</v>
      </c>
      <c r="T8" s="133" t="s">
        <v>5</v>
      </c>
      <c r="U8" s="134"/>
      <c r="V8" s="134"/>
      <c r="W8" s="134"/>
      <c r="X8" s="134"/>
      <c r="Y8" s="135"/>
      <c r="Z8" s="118" t="s">
        <v>6</v>
      </c>
      <c r="AA8" s="119"/>
    </row>
    <row r="9" spans="1:28" s="5" customFormat="1" ht="81" customHeight="1" x14ac:dyDescent="0.25">
      <c r="A9" s="120" t="s">
        <v>7</v>
      </c>
      <c r="B9" s="121"/>
      <c r="C9" s="122"/>
      <c r="D9" s="120" t="s">
        <v>8</v>
      </c>
      <c r="E9" s="122"/>
      <c r="F9" s="120" t="s">
        <v>9</v>
      </c>
      <c r="G9" s="122"/>
      <c r="H9" s="120" t="s">
        <v>10</v>
      </c>
      <c r="I9" s="121"/>
      <c r="J9" s="121"/>
      <c r="K9" s="121"/>
      <c r="L9" s="121"/>
      <c r="M9" s="121"/>
      <c r="N9" s="121"/>
      <c r="O9" s="121"/>
      <c r="P9" s="121"/>
      <c r="Q9" s="122"/>
      <c r="R9" s="130"/>
      <c r="S9" s="132"/>
      <c r="T9" s="54" t="s">
        <v>166</v>
      </c>
      <c r="U9" s="67" t="s">
        <v>167</v>
      </c>
      <c r="V9" s="54" t="s">
        <v>168</v>
      </c>
      <c r="W9" s="54" t="s">
        <v>169</v>
      </c>
      <c r="X9" s="54" t="s">
        <v>170</v>
      </c>
      <c r="Y9" s="54" t="s">
        <v>171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106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4">
      <c r="A11" s="71">
        <v>0</v>
      </c>
      <c r="B11" s="71">
        <v>2</v>
      </c>
      <c r="C11" s="71">
        <v>0</v>
      </c>
      <c r="D11" s="71">
        <v>0</v>
      </c>
      <c r="E11" s="71">
        <v>1</v>
      </c>
      <c r="F11" s="71">
        <v>1</v>
      </c>
      <c r="G11" s="71">
        <v>3</v>
      </c>
      <c r="H11" s="71">
        <v>1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81" t="s">
        <v>174</v>
      </c>
      <c r="S11" s="74" t="s">
        <v>14</v>
      </c>
      <c r="T11" s="75">
        <f t="shared" ref="T11:Y11" si="0">T15+T65</f>
        <v>3264.5999999999995</v>
      </c>
      <c r="U11" s="75">
        <f t="shared" si="0"/>
        <v>11328</v>
      </c>
      <c r="V11" s="75">
        <f t="shared" si="0"/>
        <v>14400</v>
      </c>
      <c r="W11" s="75">
        <f t="shared" si="0"/>
        <v>27913.9</v>
      </c>
      <c r="X11" s="75">
        <f t="shared" si="0"/>
        <v>13162</v>
      </c>
      <c r="Y11" s="75">
        <f t="shared" si="0"/>
        <v>13162</v>
      </c>
      <c r="Z11" s="75">
        <f>SUM(T11:Y11)</f>
        <v>83230.5</v>
      </c>
      <c r="AA11" s="74">
        <v>2026</v>
      </c>
      <c r="AB11" s="102" t="s">
        <v>37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2" t="s">
        <v>172</v>
      </c>
      <c r="S12" s="54"/>
      <c r="T12" s="54"/>
      <c r="U12" s="67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3" t="s">
        <v>224</v>
      </c>
      <c r="S13" s="54" t="s">
        <v>14</v>
      </c>
      <c r="T13" s="59">
        <v>971885</v>
      </c>
      <c r="U13" s="88">
        <v>1068958.3</v>
      </c>
      <c r="V13" s="59">
        <v>838369</v>
      </c>
      <c r="W13" s="59">
        <v>835206</v>
      </c>
      <c r="X13" s="59">
        <v>1115078</v>
      </c>
      <c r="Y13" s="59">
        <v>1161911</v>
      </c>
      <c r="Z13" s="88">
        <v>1161911</v>
      </c>
      <c r="AA13" s="54">
        <v>2026</v>
      </c>
      <c r="AB13" s="69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4" t="s">
        <v>254</v>
      </c>
      <c r="S14" s="54" t="s">
        <v>16</v>
      </c>
      <c r="T14" s="59">
        <v>85</v>
      </c>
      <c r="U14" s="88">
        <v>90</v>
      </c>
      <c r="V14" s="59">
        <v>95</v>
      </c>
      <c r="W14" s="59">
        <v>99</v>
      </c>
      <c r="X14" s="59">
        <v>100</v>
      </c>
      <c r="Y14" s="59">
        <v>100</v>
      </c>
      <c r="Z14" s="89">
        <v>100</v>
      </c>
      <c r="AA14" s="54">
        <v>2026</v>
      </c>
      <c r="AB14" s="69"/>
    </row>
    <row r="15" spans="1:28" s="5" customFormat="1" ht="37.5" x14ac:dyDescent="0.25">
      <c r="A15" s="71">
        <v>0</v>
      </c>
      <c r="B15" s="71">
        <v>2</v>
      </c>
      <c r="C15" s="71">
        <v>0</v>
      </c>
      <c r="D15" s="71">
        <v>0</v>
      </c>
      <c r="E15" s="71">
        <v>1</v>
      </c>
      <c r="F15" s="71">
        <v>1</v>
      </c>
      <c r="G15" s="71">
        <v>3</v>
      </c>
      <c r="H15" s="71">
        <v>1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81" t="s">
        <v>162</v>
      </c>
      <c r="S15" s="74" t="s">
        <v>14</v>
      </c>
      <c r="T15" s="75">
        <f t="shared" ref="T15:Y15" si="1">T16+T28</f>
        <v>2708.4999999999995</v>
      </c>
      <c r="U15" s="75">
        <f t="shared" si="1"/>
        <v>8150.2</v>
      </c>
      <c r="V15" s="75">
        <f t="shared" si="1"/>
        <v>12980</v>
      </c>
      <c r="W15" s="75">
        <f t="shared" si="1"/>
        <v>12980</v>
      </c>
      <c r="X15" s="75">
        <f t="shared" si="1"/>
        <v>10862</v>
      </c>
      <c r="Y15" s="75">
        <f t="shared" si="1"/>
        <v>10862</v>
      </c>
      <c r="Z15" s="75">
        <f>SUM(T15:Y15)</f>
        <v>58542.7</v>
      </c>
      <c r="AA15" s="74">
        <v>2026</v>
      </c>
      <c r="AB15" s="69"/>
    </row>
    <row r="16" spans="1:28" s="5" customFormat="1" ht="37.5" x14ac:dyDescent="0.25">
      <c r="A16" s="73">
        <v>0</v>
      </c>
      <c r="B16" s="73">
        <v>2</v>
      </c>
      <c r="C16" s="73">
        <v>0</v>
      </c>
      <c r="D16" s="73">
        <v>0</v>
      </c>
      <c r="E16" s="73">
        <v>1</v>
      </c>
      <c r="F16" s="73">
        <v>1</v>
      </c>
      <c r="G16" s="73">
        <v>3</v>
      </c>
      <c r="H16" s="73">
        <v>1</v>
      </c>
      <c r="I16" s="73">
        <v>0</v>
      </c>
      <c r="J16" s="73">
        <v>1</v>
      </c>
      <c r="K16" s="73">
        <v>0</v>
      </c>
      <c r="L16" s="73">
        <v>1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85" t="s">
        <v>163</v>
      </c>
      <c r="S16" s="76" t="s">
        <v>14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f>SUM(T16:Y16)</f>
        <v>0</v>
      </c>
      <c r="AA16" s="76">
        <v>2026</v>
      </c>
      <c r="AB16" s="69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3" t="s">
        <v>252</v>
      </c>
      <c r="S17" s="54" t="s">
        <v>17</v>
      </c>
      <c r="T17" s="54">
        <v>37</v>
      </c>
      <c r="U17" s="67">
        <v>31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168</v>
      </c>
      <c r="AA17" s="54">
        <v>2026</v>
      </c>
      <c r="AB17" s="69"/>
    </row>
    <row r="18" spans="1:28" s="5" customFormat="1" ht="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3" t="s">
        <v>176</v>
      </c>
      <c r="S18" s="54" t="s">
        <v>16</v>
      </c>
      <c r="T18" s="59">
        <v>15</v>
      </c>
      <c r="U18" s="88">
        <v>12</v>
      </c>
      <c r="V18" s="59">
        <v>11</v>
      </c>
      <c r="W18" s="59">
        <v>9</v>
      </c>
      <c r="X18" s="59">
        <v>5</v>
      </c>
      <c r="Y18" s="59">
        <v>5</v>
      </c>
      <c r="Z18" s="68">
        <v>5</v>
      </c>
      <c r="AA18" s="54">
        <v>2026</v>
      </c>
      <c r="AB18" s="69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3" t="s">
        <v>177</v>
      </c>
      <c r="S19" s="55" t="s">
        <v>173</v>
      </c>
      <c r="T19" s="54">
        <v>1</v>
      </c>
      <c r="U19" s="67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69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3" t="s">
        <v>178</v>
      </c>
      <c r="S20" s="54" t="s">
        <v>16</v>
      </c>
      <c r="T20" s="64">
        <v>35</v>
      </c>
      <c r="U20" s="98">
        <v>25</v>
      </c>
      <c r="V20" s="64">
        <v>35</v>
      </c>
      <c r="W20" s="64">
        <v>35</v>
      </c>
      <c r="X20" s="64">
        <v>35</v>
      </c>
      <c r="Y20" s="64">
        <v>35</v>
      </c>
      <c r="Z20" s="90">
        <v>35</v>
      </c>
      <c r="AA20" s="54">
        <v>2026</v>
      </c>
      <c r="AB20" s="69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3" t="s">
        <v>253</v>
      </c>
      <c r="S21" s="54" t="s">
        <v>17</v>
      </c>
      <c r="T21" s="54">
        <v>17</v>
      </c>
      <c r="U21" s="67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92</v>
      </c>
      <c r="AA21" s="63">
        <v>2026</v>
      </c>
      <c r="AB21" s="69"/>
    </row>
    <row r="22" spans="1:28" s="5" customFormat="1" ht="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6" t="s">
        <v>239</v>
      </c>
      <c r="S22" s="55" t="s">
        <v>173</v>
      </c>
      <c r="T22" s="54">
        <v>1</v>
      </c>
      <c r="U22" s="67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69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7" t="s">
        <v>179</v>
      </c>
      <c r="S23" s="54" t="s">
        <v>17</v>
      </c>
      <c r="T23" s="54">
        <v>17</v>
      </c>
      <c r="U23" s="67">
        <v>60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85</v>
      </c>
      <c r="AA23" s="63">
        <v>2026</v>
      </c>
      <c r="AB23" s="69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7" t="s">
        <v>180</v>
      </c>
      <c r="S24" s="55" t="s">
        <v>173</v>
      </c>
      <c r="T24" s="54">
        <v>1</v>
      </c>
      <c r="U24" s="67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69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7" t="s">
        <v>255</v>
      </c>
      <c r="S25" s="54" t="s">
        <v>17</v>
      </c>
      <c r="T25" s="61">
        <v>2760</v>
      </c>
      <c r="U25" s="101">
        <v>4800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9160</v>
      </c>
      <c r="AA25" s="63">
        <v>2026</v>
      </c>
    </row>
    <row r="26" spans="1:28" s="5" customFormat="1" ht="62.2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86" t="s">
        <v>231</v>
      </c>
      <c r="S26" s="55" t="s">
        <v>173</v>
      </c>
      <c r="T26" s="54">
        <v>1</v>
      </c>
      <c r="U26" s="67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107.2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86" t="s">
        <v>181</v>
      </c>
      <c r="S27" s="65" t="s">
        <v>17</v>
      </c>
      <c r="T27" s="61">
        <v>9800</v>
      </c>
      <c r="U27" s="101">
        <v>1100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27500</v>
      </c>
      <c r="AA27" s="63">
        <v>2026</v>
      </c>
    </row>
    <row r="28" spans="1:28" s="26" customFormat="1" ht="56.25" x14ac:dyDescent="0.25">
      <c r="A28" s="73">
        <v>0</v>
      </c>
      <c r="B28" s="73">
        <v>2</v>
      </c>
      <c r="C28" s="73">
        <v>0</v>
      </c>
      <c r="D28" s="73">
        <v>0</v>
      </c>
      <c r="E28" s="73">
        <v>1</v>
      </c>
      <c r="F28" s="73">
        <v>1</v>
      </c>
      <c r="G28" s="73">
        <v>3</v>
      </c>
      <c r="H28" s="73">
        <v>1</v>
      </c>
      <c r="I28" s="73">
        <v>0</v>
      </c>
      <c r="J28" s="73">
        <v>1</v>
      </c>
      <c r="K28" s="73">
        <v>0</v>
      </c>
      <c r="L28" s="73">
        <v>2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85" t="s">
        <v>221</v>
      </c>
      <c r="S28" s="76" t="s">
        <v>14</v>
      </c>
      <c r="T28" s="77">
        <f t="shared" ref="T28:Y28" si="2">T31+T35+T41+T49+T51</f>
        <v>2708.4999999999995</v>
      </c>
      <c r="U28" s="77">
        <f t="shared" si="2"/>
        <v>8150.2</v>
      </c>
      <c r="V28" s="77">
        <f t="shared" si="2"/>
        <v>12980</v>
      </c>
      <c r="W28" s="77">
        <f t="shared" si="2"/>
        <v>12980</v>
      </c>
      <c r="X28" s="77">
        <f t="shared" si="2"/>
        <v>10862</v>
      </c>
      <c r="Y28" s="77">
        <f t="shared" si="2"/>
        <v>10862</v>
      </c>
      <c r="Z28" s="77">
        <f>SUM(T28:Y28)</f>
        <v>58542.7</v>
      </c>
      <c r="AA28" s="78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6" t="s">
        <v>225</v>
      </c>
      <c r="S29" s="54" t="s">
        <v>14</v>
      </c>
      <c r="T29" s="59">
        <v>259404</v>
      </c>
      <c r="U29" s="88">
        <v>267321</v>
      </c>
      <c r="V29" s="59">
        <v>203684</v>
      </c>
      <c r="W29" s="59">
        <v>218007</v>
      </c>
      <c r="X29" s="59">
        <v>365870.9</v>
      </c>
      <c r="Y29" s="59">
        <v>380505.8</v>
      </c>
      <c r="Z29" s="68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6" t="s">
        <v>182</v>
      </c>
      <c r="S30" s="54" t="s">
        <v>16</v>
      </c>
      <c r="T30" s="64">
        <v>10</v>
      </c>
      <c r="U30" s="98">
        <v>14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12.5" x14ac:dyDescent="0.25">
      <c r="A31" s="72">
        <v>0</v>
      </c>
      <c r="B31" s="72">
        <v>2</v>
      </c>
      <c r="C31" s="72">
        <v>0</v>
      </c>
      <c r="D31" s="72">
        <v>0</v>
      </c>
      <c r="E31" s="72">
        <v>1</v>
      </c>
      <c r="F31" s="72">
        <v>1</v>
      </c>
      <c r="G31" s="72">
        <v>3</v>
      </c>
      <c r="H31" s="72">
        <v>1</v>
      </c>
      <c r="I31" s="72">
        <v>0</v>
      </c>
      <c r="J31" s="72">
        <v>1</v>
      </c>
      <c r="K31" s="72">
        <v>0</v>
      </c>
      <c r="L31" s="72">
        <v>2</v>
      </c>
      <c r="M31" s="72">
        <v>9</v>
      </c>
      <c r="N31" s="72">
        <v>9</v>
      </c>
      <c r="O31" s="72">
        <v>9</v>
      </c>
      <c r="P31" s="72">
        <v>9</v>
      </c>
      <c r="Q31" s="72">
        <v>9</v>
      </c>
      <c r="R31" s="86" t="s">
        <v>232</v>
      </c>
      <c r="S31" s="54" t="s">
        <v>14</v>
      </c>
      <c r="T31" s="59">
        <v>1054.7</v>
      </c>
      <c r="U31" s="88">
        <v>1284</v>
      </c>
      <c r="V31" s="59">
        <v>1284</v>
      </c>
      <c r="W31" s="59">
        <v>1284</v>
      </c>
      <c r="X31" s="59">
        <v>1694.4</v>
      </c>
      <c r="Y31" s="59">
        <v>1694.4</v>
      </c>
      <c r="Z31" s="59">
        <f>SUM(T31:Y31)</f>
        <v>8295.5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7" t="s">
        <v>244</v>
      </c>
      <c r="S32" s="54" t="s">
        <v>17</v>
      </c>
      <c r="T32" s="61">
        <v>1850</v>
      </c>
      <c r="U32" s="101">
        <v>1150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3550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6" t="s">
        <v>245</v>
      </c>
      <c r="S33" s="54" t="s">
        <v>18</v>
      </c>
      <c r="T33" s="59">
        <v>230</v>
      </c>
      <c r="U33" s="88">
        <v>240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6" t="s">
        <v>246</v>
      </c>
      <c r="S34" s="54" t="s">
        <v>17</v>
      </c>
      <c r="T34" s="61">
        <v>4</v>
      </c>
      <c r="U34" s="101">
        <v>0</v>
      </c>
      <c r="V34" s="61">
        <v>0</v>
      </c>
      <c r="W34" s="61">
        <v>10</v>
      </c>
      <c r="X34" s="61">
        <v>20</v>
      </c>
      <c r="Y34" s="61">
        <v>20</v>
      </c>
      <c r="Z34" s="103">
        <f>T34+U34+V34+W34+X34+Y34</f>
        <v>54</v>
      </c>
      <c r="AA34" s="63">
        <v>2026</v>
      </c>
      <c r="AB34" s="100" t="s">
        <v>37</v>
      </c>
    </row>
    <row r="35" spans="1:28" s="26" customFormat="1" ht="97.5" customHeight="1" x14ac:dyDescent="0.25">
      <c r="A35" s="70">
        <v>0</v>
      </c>
      <c r="B35" s="70">
        <v>2</v>
      </c>
      <c r="C35" s="70">
        <v>0</v>
      </c>
      <c r="D35" s="70">
        <v>0</v>
      </c>
      <c r="E35" s="70">
        <v>1</v>
      </c>
      <c r="F35" s="70">
        <v>1</v>
      </c>
      <c r="G35" s="70">
        <v>3</v>
      </c>
      <c r="H35" s="70">
        <v>1</v>
      </c>
      <c r="I35" s="70">
        <v>0</v>
      </c>
      <c r="J35" s="70">
        <v>1</v>
      </c>
      <c r="K35" s="70">
        <v>0</v>
      </c>
      <c r="L35" s="70">
        <v>2</v>
      </c>
      <c r="M35" s="70">
        <v>9</v>
      </c>
      <c r="N35" s="70">
        <v>9</v>
      </c>
      <c r="O35" s="70">
        <v>9</v>
      </c>
      <c r="P35" s="70">
        <v>9</v>
      </c>
      <c r="Q35" s="70">
        <v>9</v>
      </c>
      <c r="R35" s="86" t="s">
        <v>226</v>
      </c>
      <c r="S35" s="54" t="s">
        <v>14</v>
      </c>
      <c r="T35" s="59">
        <v>1375</v>
      </c>
      <c r="U35" s="88">
        <v>1375</v>
      </c>
      <c r="V35" s="59">
        <v>1375</v>
      </c>
      <c r="W35" s="59">
        <v>1375</v>
      </c>
      <c r="X35" s="59">
        <v>1683</v>
      </c>
      <c r="Y35" s="59">
        <v>1683</v>
      </c>
      <c r="Z35" s="59">
        <f>SUM(T35:Y35)</f>
        <v>8866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6" t="s">
        <v>243</v>
      </c>
      <c r="S36" s="54" t="s">
        <v>17</v>
      </c>
      <c r="T36" s="61">
        <v>96</v>
      </c>
      <c r="U36" s="61">
        <v>89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585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6" t="s">
        <v>233</v>
      </c>
      <c r="S37" s="54" t="s">
        <v>17</v>
      </c>
      <c r="T37" s="61">
        <v>1350</v>
      </c>
      <c r="U37" s="61">
        <v>950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4100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6" t="s">
        <v>183</v>
      </c>
      <c r="S38" s="55" t="s">
        <v>173</v>
      </c>
      <c r="T38" s="54">
        <v>1</v>
      </c>
      <c r="U38" s="67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6" t="s">
        <v>227</v>
      </c>
      <c r="S39" s="54" t="s">
        <v>17</v>
      </c>
      <c r="T39" s="66">
        <v>40</v>
      </c>
      <c r="U39" s="107">
        <v>142</v>
      </c>
      <c r="V39" s="66">
        <v>150</v>
      </c>
      <c r="W39" s="66">
        <v>150</v>
      </c>
      <c r="X39" s="66">
        <v>150</v>
      </c>
      <c r="Y39" s="66">
        <v>150</v>
      </c>
      <c r="Z39" s="62">
        <f>T39+U39+V39+W39+Y39+X39</f>
        <v>782</v>
      </c>
      <c r="AA39" s="63">
        <v>2026</v>
      </c>
    </row>
    <row r="40" spans="1:28" s="5" customFormat="1" ht="150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6" t="s">
        <v>256</v>
      </c>
      <c r="S40" s="54" t="s">
        <v>17</v>
      </c>
      <c r="T40" s="66">
        <v>90</v>
      </c>
      <c r="U40" s="107">
        <v>70</v>
      </c>
      <c r="V40" s="66">
        <v>100</v>
      </c>
      <c r="W40" s="66">
        <v>100</v>
      </c>
      <c r="X40" s="66">
        <v>100</v>
      </c>
      <c r="Y40" s="66">
        <v>100</v>
      </c>
      <c r="Z40" s="62">
        <f>T40+U40+V40+W40+Y40+X40</f>
        <v>560</v>
      </c>
      <c r="AA40" s="63">
        <v>2026</v>
      </c>
    </row>
    <row r="41" spans="1:28" s="5" customFormat="1" ht="75" x14ac:dyDescent="0.25">
      <c r="A41" s="72">
        <v>0</v>
      </c>
      <c r="B41" s="72">
        <v>2</v>
      </c>
      <c r="C41" s="72">
        <v>0</v>
      </c>
      <c r="D41" s="72">
        <v>0</v>
      </c>
      <c r="E41" s="72">
        <v>1</v>
      </c>
      <c r="F41" s="72">
        <v>1</v>
      </c>
      <c r="G41" s="72">
        <v>3</v>
      </c>
      <c r="H41" s="72">
        <v>1</v>
      </c>
      <c r="I41" s="72">
        <v>0</v>
      </c>
      <c r="J41" s="72">
        <v>1</v>
      </c>
      <c r="K41" s="72">
        <v>0</v>
      </c>
      <c r="L41" s="72">
        <v>2</v>
      </c>
      <c r="M41" s="72">
        <v>9</v>
      </c>
      <c r="N41" s="72">
        <v>9</v>
      </c>
      <c r="O41" s="72">
        <v>9</v>
      </c>
      <c r="P41" s="72">
        <v>9</v>
      </c>
      <c r="Q41" s="72">
        <v>9</v>
      </c>
      <c r="R41" s="86" t="s">
        <v>184</v>
      </c>
      <c r="S41" s="54" t="s">
        <v>14</v>
      </c>
      <c r="T41" s="64">
        <v>0</v>
      </c>
      <c r="U41" s="98">
        <v>0</v>
      </c>
      <c r="V41" s="64">
        <v>0</v>
      </c>
      <c r="W41" s="64">
        <v>0</v>
      </c>
      <c r="X41" s="64">
        <v>35</v>
      </c>
      <c r="Y41" s="64">
        <v>35</v>
      </c>
      <c r="Z41" s="64">
        <f>SUM(T41:Y41)</f>
        <v>70</v>
      </c>
      <c r="AA41" s="63">
        <v>2026</v>
      </c>
      <c r="AB41" s="5" t="s">
        <v>37</v>
      </c>
    </row>
    <row r="42" spans="1:28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6" t="s">
        <v>185</v>
      </c>
      <c r="S42" s="54" t="s">
        <v>17</v>
      </c>
      <c r="T42" s="54">
        <v>30</v>
      </c>
      <c r="U42" s="67">
        <v>20</v>
      </c>
      <c r="V42" s="54">
        <v>50</v>
      </c>
      <c r="W42" s="54">
        <v>50</v>
      </c>
      <c r="X42" s="54">
        <v>50</v>
      </c>
      <c r="Y42" s="54">
        <v>50</v>
      </c>
      <c r="Z42" s="62">
        <f>T42+U42+V42+W42+Y42+X42</f>
        <v>250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6" t="s">
        <v>186</v>
      </c>
      <c r="S43" s="54" t="s">
        <v>17</v>
      </c>
      <c r="T43" s="54">
        <v>86</v>
      </c>
      <c r="U43" s="67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626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6" t="s">
        <v>257</v>
      </c>
      <c r="S44" s="55" t="s">
        <v>173</v>
      </c>
      <c r="T44" s="54">
        <v>1</v>
      </c>
      <c r="U44" s="67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7" t="s">
        <v>187</v>
      </c>
      <c r="S45" s="54" t="s">
        <v>17</v>
      </c>
      <c r="T45" s="54">
        <v>8</v>
      </c>
      <c r="U45" s="67">
        <v>8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28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7" t="s">
        <v>188</v>
      </c>
      <c r="S46" s="54" t="s">
        <v>14</v>
      </c>
      <c r="T46" s="64">
        <v>32</v>
      </c>
      <c r="U46" s="98">
        <v>40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7" t="s">
        <v>189</v>
      </c>
      <c r="S47" s="55" t="s">
        <v>173</v>
      </c>
      <c r="T47" s="54">
        <v>1</v>
      </c>
      <c r="U47" s="67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6" t="s">
        <v>190</v>
      </c>
      <c r="S48" s="65" t="s">
        <v>17</v>
      </c>
      <c r="T48" s="61">
        <v>58</v>
      </c>
      <c r="U48" s="101">
        <v>120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1618</v>
      </c>
      <c r="AA48" s="63">
        <v>2026</v>
      </c>
    </row>
    <row r="49" spans="1:27" s="5" customFormat="1" ht="112.5" x14ac:dyDescent="0.25">
      <c r="A49" s="72">
        <v>0</v>
      </c>
      <c r="B49" s="72">
        <v>2</v>
      </c>
      <c r="C49" s="72">
        <v>0</v>
      </c>
      <c r="D49" s="72">
        <v>0</v>
      </c>
      <c r="E49" s="72">
        <v>1</v>
      </c>
      <c r="F49" s="72">
        <v>1</v>
      </c>
      <c r="G49" s="72">
        <v>3</v>
      </c>
      <c r="H49" s="72">
        <v>1</v>
      </c>
      <c r="I49" s="72">
        <v>0</v>
      </c>
      <c r="J49" s="72">
        <v>1</v>
      </c>
      <c r="K49" s="72">
        <v>0</v>
      </c>
      <c r="L49" s="72">
        <v>2</v>
      </c>
      <c r="M49" s="72">
        <v>9</v>
      </c>
      <c r="N49" s="72">
        <v>9</v>
      </c>
      <c r="O49" s="72">
        <v>9</v>
      </c>
      <c r="P49" s="72">
        <v>9</v>
      </c>
      <c r="Q49" s="72">
        <v>9</v>
      </c>
      <c r="R49" s="86" t="s">
        <v>191</v>
      </c>
      <c r="S49" s="54" t="s">
        <v>14</v>
      </c>
      <c r="T49" s="59">
        <v>135.69999999999999</v>
      </c>
      <c r="U49" s="88">
        <v>5131.2</v>
      </c>
      <c r="V49" s="59">
        <v>9961</v>
      </c>
      <c r="W49" s="59">
        <v>9961</v>
      </c>
      <c r="X49" s="59">
        <v>5949.6</v>
      </c>
      <c r="Y49" s="59">
        <v>5949.6</v>
      </c>
      <c r="Z49" s="59">
        <f>SUM(T49:Y49)</f>
        <v>37088.1</v>
      </c>
      <c r="AA49" s="63">
        <v>2026</v>
      </c>
    </row>
    <row r="50" spans="1:27" s="5" customFormat="1" ht="75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86" t="s">
        <v>192</v>
      </c>
      <c r="S50" s="65" t="s">
        <v>17</v>
      </c>
      <c r="T50" s="61">
        <v>4</v>
      </c>
      <c r="U50" s="101">
        <v>5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17</v>
      </c>
      <c r="AA50" s="63">
        <v>2026</v>
      </c>
    </row>
    <row r="51" spans="1:27" s="5" customFormat="1" ht="82.5" customHeight="1" x14ac:dyDescent="0.25">
      <c r="A51" s="72">
        <v>0</v>
      </c>
      <c r="B51" s="72">
        <v>2</v>
      </c>
      <c r="C51" s="72">
        <v>0</v>
      </c>
      <c r="D51" s="72">
        <v>0</v>
      </c>
      <c r="E51" s="72">
        <v>1</v>
      </c>
      <c r="F51" s="72">
        <v>1</v>
      </c>
      <c r="G51" s="72">
        <v>3</v>
      </c>
      <c r="H51" s="72">
        <v>1</v>
      </c>
      <c r="I51" s="72">
        <v>0</v>
      </c>
      <c r="J51" s="72">
        <v>1</v>
      </c>
      <c r="K51" s="72">
        <v>0</v>
      </c>
      <c r="L51" s="72">
        <v>2</v>
      </c>
      <c r="M51" s="72">
        <v>9</v>
      </c>
      <c r="N51" s="72">
        <v>9</v>
      </c>
      <c r="O51" s="72">
        <v>9</v>
      </c>
      <c r="P51" s="72">
        <v>9</v>
      </c>
      <c r="Q51" s="72">
        <v>9</v>
      </c>
      <c r="R51" s="86" t="s">
        <v>193</v>
      </c>
      <c r="S51" s="54" t="s">
        <v>14</v>
      </c>
      <c r="T51" s="59">
        <v>143.1</v>
      </c>
      <c r="U51" s="88">
        <v>360</v>
      </c>
      <c r="V51" s="59">
        <v>360</v>
      </c>
      <c r="W51" s="59">
        <v>360</v>
      </c>
      <c r="X51" s="59">
        <v>1500</v>
      </c>
      <c r="Y51" s="59">
        <v>1500</v>
      </c>
      <c r="Z51" s="59">
        <f t="shared" ref="Z51:Z58" si="3">SUM(T51:Y51)</f>
        <v>4223.1000000000004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7" t="s">
        <v>194</v>
      </c>
      <c r="S52" s="54" t="s">
        <v>17</v>
      </c>
      <c r="T52" s="54">
        <v>480</v>
      </c>
      <c r="U52" s="67">
        <v>430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2110</v>
      </c>
      <c r="AA52" s="63">
        <v>2026</v>
      </c>
    </row>
    <row r="53" spans="1:27" s="5" customFormat="1" ht="79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7" t="s">
        <v>258</v>
      </c>
      <c r="S53" s="54" t="s">
        <v>17</v>
      </c>
      <c r="T53" s="61">
        <v>31</v>
      </c>
      <c r="U53" s="101">
        <v>20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131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7" t="s">
        <v>195</v>
      </c>
      <c r="S54" s="54" t="s">
        <v>17</v>
      </c>
      <c r="T54" s="54">
        <v>120</v>
      </c>
      <c r="U54" s="67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620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7" t="s">
        <v>196</v>
      </c>
      <c r="S55" s="54" t="s">
        <v>17</v>
      </c>
      <c r="T55" s="54">
        <v>165</v>
      </c>
      <c r="U55" s="67">
        <v>130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1095</v>
      </c>
      <c r="AA55" s="63">
        <v>2026</v>
      </c>
    </row>
    <row r="56" spans="1:27" s="5" customFormat="1" ht="72.7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7" t="s">
        <v>197</v>
      </c>
      <c r="S56" s="54" t="s">
        <v>17</v>
      </c>
      <c r="T56" s="54">
        <v>10</v>
      </c>
      <c r="U56" s="67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7" t="s">
        <v>198</v>
      </c>
      <c r="S57" s="54" t="s">
        <v>17</v>
      </c>
      <c r="T57" s="54">
        <v>1</v>
      </c>
      <c r="U57" s="67">
        <v>3</v>
      </c>
      <c r="V57" s="54">
        <v>3</v>
      </c>
      <c r="W57" s="54">
        <v>3</v>
      </c>
      <c r="X57" s="65">
        <v>2</v>
      </c>
      <c r="Y57" s="65">
        <v>2</v>
      </c>
      <c r="Z57" s="54">
        <f t="shared" si="3"/>
        <v>14</v>
      </c>
      <c r="AA57" s="63">
        <v>2026</v>
      </c>
    </row>
    <row r="58" spans="1:27" s="5" customFormat="1" ht="120.7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7" t="s">
        <v>199</v>
      </c>
      <c r="S58" s="54" t="s">
        <v>17</v>
      </c>
      <c r="T58" s="54">
        <v>3</v>
      </c>
      <c r="U58" s="67">
        <v>0</v>
      </c>
      <c r="V58" s="54">
        <v>3</v>
      </c>
      <c r="W58" s="54">
        <v>3</v>
      </c>
      <c r="X58" s="65">
        <v>20</v>
      </c>
      <c r="Y58" s="65">
        <v>20</v>
      </c>
      <c r="Z58" s="54">
        <f t="shared" si="3"/>
        <v>49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7" t="s">
        <v>200</v>
      </c>
      <c r="S59" s="55" t="s">
        <v>173</v>
      </c>
      <c r="T59" s="54">
        <v>1</v>
      </c>
      <c r="U59" s="67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7" t="s">
        <v>201</v>
      </c>
      <c r="S60" s="54" t="s">
        <v>17</v>
      </c>
      <c r="T60" s="54">
        <v>10</v>
      </c>
      <c r="U60" s="67">
        <v>7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57</v>
      </c>
      <c r="AA60" s="63">
        <v>2026</v>
      </c>
    </row>
    <row r="61" spans="1:27" s="5" customFormat="1" ht="76.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6" t="s">
        <v>238</v>
      </c>
      <c r="S61" s="55" t="s">
        <v>173</v>
      </c>
      <c r="T61" s="54">
        <v>1</v>
      </c>
      <c r="U61" s="67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7" t="s">
        <v>202</v>
      </c>
      <c r="S62" s="54" t="s">
        <v>16</v>
      </c>
      <c r="T62" s="64">
        <v>100</v>
      </c>
      <c r="U62" s="98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7" t="s">
        <v>203</v>
      </c>
      <c r="S63" s="55" t="s">
        <v>173</v>
      </c>
      <c r="T63" s="54">
        <v>1</v>
      </c>
      <c r="U63" s="67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7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7" t="s">
        <v>204</v>
      </c>
      <c r="S64" s="54" t="s">
        <v>16</v>
      </c>
      <c r="T64" s="64">
        <v>100</v>
      </c>
      <c r="U64" s="98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1">
        <v>0</v>
      </c>
      <c r="B65" s="71">
        <v>2</v>
      </c>
      <c r="C65" s="71">
        <v>0</v>
      </c>
      <c r="D65" s="71">
        <v>0</v>
      </c>
      <c r="E65" s="71">
        <v>4</v>
      </c>
      <c r="F65" s="71">
        <v>1</v>
      </c>
      <c r="G65" s="71">
        <v>2</v>
      </c>
      <c r="H65" s="71">
        <v>1</v>
      </c>
      <c r="I65" s="71">
        <v>0</v>
      </c>
      <c r="J65" s="71">
        <v>2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81" t="s">
        <v>164</v>
      </c>
      <c r="S65" s="74" t="s">
        <v>14</v>
      </c>
      <c r="T65" s="75">
        <f t="shared" ref="T65:Z65" si="4">T66+T89</f>
        <v>556.1</v>
      </c>
      <c r="U65" s="75">
        <f t="shared" si="4"/>
        <v>3177.8</v>
      </c>
      <c r="V65" s="75">
        <f t="shared" si="4"/>
        <v>1420</v>
      </c>
      <c r="W65" s="75">
        <f t="shared" si="4"/>
        <v>14933.900000000001</v>
      </c>
      <c r="X65" s="75">
        <f t="shared" si="4"/>
        <v>2300</v>
      </c>
      <c r="Y65" s="75">
        <f t="shared" si="4"/>
        <v>2300</v>
      </c>
      <c r="Z65" s="75">
        <f t="shared" si="4"/>
        <v>24687.800000000003</v>
      </c>
      <c r="AA65" s="79">
        <v>2026</v>
      </c>
    </row>
    <row r="66" spans="1:28" s="5" customFormat="1" ht="56.25" x14ac:dyDescent="0.25">
      <c r="A66" s="73">
        <v>0</v>
      </c>
      <c r="B66" s="73">
        <v>2</v>
      </c>
      <c r="C66" s="73">
        <v>0</v>
      </c>
      <c r="D66" s="73">
        <v>0</v>
      </c>
      <c r="E66" s="73">
        <v>4</v>
      </c>
      <c r="F66" s="73">
        <v>1</v>
      </c>
      <c r="G66" s="73">
        <v>2</v>
      </c>
      <c r="H66" s="73">
        <v>1</v>
      </c>
      <c r="I66" s="73">
        <v>0</v>
      </c>
      <c r="J66" s="73">
        <v>2</v>
      </c>
      <c r="K66" s="73">
        <v>0</v>
      </c>
      <c r="L66" s="73">
        <v>1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85" t="s">
        <v>259</v>
      </c>
      <c r="S66" s="76" t="s">
        <v>14</v>
      </c>
      <c r="T66" s="77">
        <f>T69+T80</f>
        <v>556.1</v>
      </c>
      <c r="U66" s="77">
        <f>U69+U80+U87</f>
        <v>2687.8</v>
      </c>
      <c r="V66" s="77">
        <f>V69+V80</f>
        <v>930</v>
      </c>
      <c r="W66" s="77">
        <f>W69+W80+W87</f>
        <v>14443.900000000001</v>
      </c>
      <c r="X66" s="77">
        <v>800</v>
      </c>
      <c r="Y66" s="77">
        <v>800</v>
      </c>
      <c r="Z66" s="77">
        <f>SUM(T66:Y66)</f>
        <v>20217.800000000003</v>
      </c>
      <c r="AA66" s="78">
        <v>2026</v>
      </c>
    </row>
    <row r="67" spans="1:28" s="26" customFormat="1" ht="95.25" customHeight="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86" t="s">
        <v>248</v>
      </c>
      <c r="S67" s="54" t="s">
        <v>14</v>
      </c>
      <c r="T67" s="59">
        <v>131495</v>
      </c>
      <c r="U67" s="88">
        <v>168258</v>
      </c>
      <c r="V67" s="59">
        <v>120094</v>
      </c>
      <c r="W67" s="59">
        <v>123890</v>
      </c>
      <c r="X67" s="59">
        <v>187073.2</v>
      </c>
      <c r="Y67" s="59">
        <v>194556.2</v>
      </c>
      <c r="Z67" s="59">
        <v>194556.2</v>
      </c>
      <c r="AA67" s="54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6" t="s">
        <v>228</v>
      </c>
      <c r="S68" s="54" t="s">
        <v>20</v>
      </c>
      <c r="T68" s="59">
        <v>2000</v>
      </c>
      <c r="U68" s="88">
        <v>1999</v>
      </c>
      <c r="V68" s="59">
        <v>1998</v>
      </c>
      <c r="W68" s="59">
        <v>1997</v>
      </c>
      <c r="X68" s="59">
        <v>1996</v>
      </c>
      <c r="Y68" s="59">
        <v>1995</v>
      </c>
      <c r="Z68" s="68">
        <f>T68+U68+V68+W68+X68+Y68</f>
        <v>11985</v>
      </c>
      <c r="AA68" s="63">
        <v>2026</v>
      </c>
    </row>
    <row r="69" spans="1:28" s="5" customFormat="1" ht="75" customHeight="1" x14ac:dyDescent="0.25">
      <c r="A69" s="72">
        <v>0</v>
      </c>
      <c r="B69" s="72">
        <v>2</v>
      </c>
      <c r="C69" s="72">
        <v>0</v>
      </c>
      <c r="D69" s="72">
        <v>0</v>
      </c>
      <c r="E69" s="72">
        <v>4</v>
      </c>
      <c r="F69" s="72">
        <v>1</v>
      </c>
      <c r="G69" s="72">
        <v>2</v>
      </c>
      <c r="H69" s="72">
        <v>1</v>
      </c>
      <c r="I69" s="72">
        <v>0</v>
      </c>
      <c r="J69" s="72">
        <v>2</v>
      </c>
      <c r="K69" s="72">
        <v>0</v>
      </c>
      <c r="L69" s="72">
        <v>1</v>
      </c>
      <c r="M69" s="72">
        <v>9</v>
      </c>
      <c r="N69" s="72">
        <v>9</v>
      </c>
      <c r="O69" s="72">
        <v>9</v>
      </c>
      <c r="P69" s="72">
        <v>9</v>
      </c>
      <c r="Q69" s="72">
        <v>9</v>
      </c>
      <c r="R69" s="86" t="s">
        <v>205</v>
      </c>
      <c r="S69" s="54" t="s">
        <v>14</v>
      </c>
      <c r="T69" s="64">
        <v>180</v>
      </c>
      <c r="U69" s="98">
        <v>200</v>
      </c>
      <c r="V69" s="64">
        <v>200</v>
      </c>
      <c r="W69" s="64">
        <v>200</v>
      </c>
      <c r="X69" s="64">
        <v>200</v>
      </c>
      <c r="Y69" s="64">
        <v>200</v>
      </c>
      <c r="Z69" s="59">
        <f>SUM(T69:Y69)</f>
        <v>1180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7" t="s">
        <v>206</v>
      </c>
      <c r="S70" s="54" t="s">
        <v>17</v>
      </c>
      <c r="T70" s="54">
        <v>30</v>
      </c>
      <c r="U70" s="67">
        <v>15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105</v>
      </c>
      <c r="AA70" s="63">
        <v>2026</v>
      </c>
    </row>
    <row r="71" spans="1:28" s="5" customFormat="1" ht="56.2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7" t="s">
        <v>207</v>
      </c>
      <c r="S71" s="54" t="s">
        <v>17</v>
      </c>
      <c r="T71" s="54">
        <v>32</v>
      </c>
      <c r="U71" s="67">
        <v>25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157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7" t="s">
        <v>208</v>
      </c>
      <c r="S72" s="55" t="s">
        <v>173</v>
      </c>
      <c r="T72" s="54">
        <v>1</v>
      </c>
      <c r="U72" s="67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7" t="s">
        <v>209</v>
      </c>
      <c r="S73" s="54" t="s">
        <v>17</v>
      </c>
      <c r="T73" s="54">
        <v>23</v>
      </c>
      <c r="U73" s="67">
        <v>9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312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7" t="s">
        <v>222</v>
      </c>
      <c r="S74" s="65" t="s">
        <v>17</v>
      </c>
      <c r="T74" s="54">
        <v>44</v>
      </c>
      <c r="U74" s="54">
        <v>12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456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7" t="s">
        <v>210</v>
      </c>
      <c r="S75" s="55" t="s">
        <v>173</v>
      </c>
      <c r="T75" s="54">
        <v>1</v>
      </c>
      <c r="U75" s="67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37.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7" t="s">
        <v>211</v>
      </c>
      <c r="S76" s="54" t="s">
        <v>20</v>
      </c>
      <c r="T76" s="59">
        <v>26</v>
      </c>
      <c r="U76" s="88">
        <v>54</v>
      </c>
      <c r="V76" s="59">
        <v>52</v>
      </c>
      <c r="W76" s="59">
        <v>51</v>
      </c>
      <c r="X76" s="59">
        <v>50</v>
      </c>
      <c r="Y76" s="59">
        <v>50</v>
      </c>
      <c r="Z76" s="97">
        <f>T76+U76+V76+W76+X76+Y76</f>
        <v>283</v>
      </c>
      <c r="AA76" s="63">
        <v>2026</v>
      </c>
      <c r="AB76" s="5" t="s">
        <v>37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7" t="s">
        <v>212</v>
      </c>
      <c r="S77" s="54" t="s">
        <v>20</v>
      </c>
      <c r="T77" s="59">
        <v>152</v>
      </c>
      <c r="U77" s="88">
        <v>140</v>
      </c>
      <c r="V77" s="59">
        <v>140</v>
      </c>
      <c r="W77" s="59">
        <v>140</v>
      </c>
      <c r="X77" s="59">
        <v>140</v>
      </c>
      <c r="Y77" s="59">
        <v>140</v>
      </c>
      <c r="Z77" s="97">
        <f>T77+U77+V77+W77+X77+Y77</f>
        <v>852</v>
      </c>
      <c r="AA77" s="63">
        <v>2026</v>
      </c>
    </row>
    <row r="78" spans="1:28" s="5" customFormat="1" ht="93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213</v>
      </c>
      <c r="S78" s="55" t="s">
        <v>173</v>
      </c>
      <c r="T78" s="54">
        <v>1</v>
      </c>
      <c r="U78" s="67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56.2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6" t="s">
        <v>214</v>
      </c>
      <c r="S79" s="54" t="s">
        <v>20</v>
      </c>
      <c r="T79" s="59">
        <v>179</v>
      </c>
      <c r="U79" s="88">
        <v>20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224</v>
      </c>
      <c r="AA79" s="63">
        <v>2026</v>
      </c>
    </row>
    <row r="80" spans="1:28" s="5" customFormat="1" ht="75" x14ac:dyDescent="0.25">
      <c r="A80" s="72">
        <v>0</v>
      </c>
      <c r="B80" s="72">
        <v>2</v>
      </c>
      <c r="C80" s="72">
        <v>0</v>
      </c>
      <c r="D80" s="72">
        <v>0</v>
      </c>
      <c r="E80" s="72">
        <v>4</v>
      </c>
      <c r="F80" s="72">
        <v>1</v>
      </c>
      <c r="G80" s="72">
        <v>2</v>
      </c>
      <c r="H80" s="72">
        <v>1</v>
      </c>
      <c r="I80" s="72">
        <v>0</v>
      </c>
      <c r="J80" s="72">
        <v>2</v>
      </c>
      <c r="K80" s="72">
        <v>0</v>
      </c>
      <c r="L80" s="72">
        <v>1</v>
      </c>
      <c r="M80" s="72">
        <v>9</v>
      </c>
      <c r="N80" s="72">
        <v>9</v>
      </c>
      <c r="O80" s="72">
        <v>9</v>
      </c>
      <c r="P80" s="72">
        <v>9</v>
      </c>
      <c r="Q80" s="72">
        <v>9</v>
      </c>
      <c r="R80" s="86" t="s">
        <v>229</v>
      </c>
      <c r="S80" s="54" t="s">
        <v>14</v>
      </c>
      <c r="T80" s="59">
        <v>376.1</v>
      </c>
      <c r="U80" s="88">
        <v>314.7</v>
      </c>
      <c r="V80" s="59">
        <v>730</v>
      </c>
      <c r="W80" s="59">
        <v>258.7</v>
      </c>
      <c r="X80" s="59">
        <v>600</v>
      </c>
      <c r="Y80" s="59">
        <v>600</v>
      </c>
      <c r="Z80" s="59">
        <f>SUM(T80:Y80)</f>
        <v>2879.5</v>
      </c>
      <c r="AA80" s="63">
        <v>2026</v>
      </c>
      <c r="AB80" s="5" t="s">
        <v>37</v>
      </c>
    </row>
    <row r="81" spans="1:27" s="26" customFormat="1" ht="93.7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6" t="s">
        <v>234</v>
      </c>
      <c r="S81" s="54" t="s">
        <v>17</v>
      </c>
      <c r="T81" s="54">
        <v>71</v>
      </c>
      <c r="U81" s="67">
        <v>70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421</v>
      </c>
      <c r="AA81" s="63">
        <v>2026</v>
      </c>
    </row>
    <row r="82" spans="1:27" s="26" customFormat="1" ht="112.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6" t="s">
        <v>235</v>
      </c>
      <c r="S82" s="54" t="s">
        <v>17</v>
      </c>
      <c r="T82" s="61">
        <v>100</v>
      </c>
      <c r="U82" s="101">
        <v>200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950</v>
      </c>
      <c r="AA82" s="63">
        <v>2026</v>
      </c>
    </row>
    <row r="83" spans="1:27" s="5" customFormat="1" ht="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6" t="s">
        <v>215</v>
      </c>
      <c r="S83" s="54" t="s">
        <v>16</v>
      </c>
      <c r="T83" s="59">
        <v>100</v>
      </c>
      <c r="U83" s="88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7" t="s">
        <v>216</v>
      </c>
      <c r="S84" s="55" t="s">
        <v>173</v>
      </c>
      <c r="T84" s="54">
        <v>1</v>
      </c>
      <c r="U84" s="67">
        <v>0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37.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7" t="s">
        <v>218</v>
      </c>
      <c r="S85" s="54" t="s">
        <v>17</v>
      </c>
      <c r="T85" s="54">
        <v>30</v>
      </c>
      <c r="U85" s="67">
        <v>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150</v>
      </c>
      <c r="AA85" s="63">
        <v>2026</v>
      </c>
    </row>
    <row r="86" spans="1:27" s="5" customFormat="1" ht="7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7" t="s">
        <v>260</v>
      </c>
      <c r="S86" s="54" t="s">
        <v>17</v>
      </c>
      <c r="T86" s="54">
        <v>24</v>
      </c>
      <c r="U86" s="67">
        <v>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64</v>
      </c>
      <c r="AA86" s="63">
        <v>2026</v>
      </c>
    </row>
    <row r="87" spans="1:27" s="5" customFormat="1" ht="75" x14ac:dyDescent="0.25">
      <c r="A87" s="60">
        <v>0</v>
      </c>
      <c r="B87" s="60">
        <v>2</v>
      </c>
      <c r="C87" s="60">
        <v>0</v>
      </c>
      <c r="D87" s="60">
        <v>0</v>
      </c>
      <c r="E87" s="60">
        <v>4</v>
      </c>
      <c r="F87" s="60">
        <v>1</v>
      </c>
      <c r="G87" s="60">
        <v>2</v>
      </c>
      <c r="H87" s="60">
        <v>1</v>
      </c>
      <c r="I87" s="60">
        <v>0</v>
      </c>
      <c r="J87" s="60">
        <v>2</v>
      </c>
      <c r="K87" s="60">
        <v>0</v>
      </c>
      <c r="L87" s="60">
        <v>1</v>
      </c>
      <c r="M87" s="60" t="s">
        <v>249</v>
      </c>
      <c r="N87" s="60">
        <v>5</v>
      </c>
      <c r="O87" s="60">
        <v>1</v>
      </c>
      <c r="P87" s="60">
        <v>1</v>
      </c>
      <c r="Q87" s="60">
        <v>0</v>
      </c>
      <c r="R87" s="83" t="s">
        <v>251</v>
      </c>
      <c r="S87" s="67" t="s">
        <v>14</v>
      </c>
      <c r="T87" s="98">
        <v>0</v>
      </c>
      <c r="U87" s="88">
        <v>2173.1</v>
      </c>
      <c r="V87" s="88">
        <v>0</v>
      </c>
      <c r="W87" s="88">
        <v>13985.2</v>
      </c>
      <c r="X87" s="88">
        <v>0</v>
      </c>
      <c r="Y87" s="88">
        <v>0</v>
      </c>
      <c r="Z87" s="89">
        <f>T87+U87+V87+W87+X87+Y87</f>
        <v>16158.300000000001</v>
      </c>
      <c r="AA87" s="99">
        <v>2024</v>
      </c>
    </row>
    <row r="88" spans="1:27" s="5" customFormat="1" ht="93.7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83" t="s">
        <v>250</v>
      </c>
      <c r="S88" s="67" t="s">
        <v>17</v>
      </c>
      <c r="T88" s="101">
        <v>0</v>
      </c>
      <c r="U88" s="101">
        <v>2474</v>
      </c>
      <c r="V88" s="101">
        <v>0</v>
      </c>
      <c r="W88" s="101">
        <v>1500</v>
      </c>
      <c r="X88" s="101">
        <v>0</v>
      </c>
      <c r="Y88" s="101">
        <v>0</v>
      </c>
      <c r="Z88" s="103">
        <f>T88+U88+V88+W88+X88+Y88</f>
        <v>3974</v>
      </c>
      <c r="AA88" s="99">
        <v>2024</v>
      </c>
    </row>
    <row r="89" spans="1:27" s="5" customFormat="1" ht="37.5" x14ac:dyDescent="0.25">
      <c r="A89" s="73">
        <v>0</v>
      </c>
      <c r="B89" s="73">
        <v>2</v>
      </c>
      <c r="C89" s="73">
        <v>0</v>
      </c>
      <c r="D89" s="73">
        <v>0</v>
      </c>
      <c r="E89" s="73">
        <v>4</v>
      </c>
      <c r="F89" s="73">
        <v>1</v>
      </c>
      <c r="G89" s="73">
        <v>2</v>
      </c>
      <c r="H89" s="73">
        <v>1</v>
      </c>
      <c r="I89" s="73">
        <v>0</v>
      </c>
      <c r="J89" s="73">
        <v>2</v>
      </c>
      <c r="K89" s="73">
        <v>0</v>
      </c>
      <c r="L89" s="73">
        <v>2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85" t="s">
        <v>219</v>
      </c>
      <c r="S89" s="76" t="s">
        <v>14</v>
      </c>
      <c r="T89" s="77">
        <f t="shared" ref="T89:Y89" si="5">T91</f>
        <v>0</v>
      </c>
      <c r="U89" s="77">
        <f t="shared" si="5"/>
        <v>490</v>
      </c>
      <c r="V89" s="77">
        <f t="shared" si="5"/>
        <v>490</v>
      </c>
      <c r="W89" s="77">
        <f t="shared" si="5"/>
        <v>490</v>
      </c>
      <c r="X89" s="77">
        <f t="shared" si="5"/>
        <v>1500</v>
      </c>
      <c r="Y89" s="77">
        <f t="shared" si="5"/>
        <v>1500</v>
      </c>
      <c r="Z89" s="80">
        <f>T89+U89+V89+W89+X89+Y89</f>
        <v>4470</v>
      </c>
      <c r="AA89" s="78">
        <v>2026</v>
      </c>
    </row>
    <row r="90" spans="1:27" s="5" customFormat="1" ht="56.25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86" t="s">
        <v>247</v>
      </c>
      <c r="S90" s="54" t="s">
        <v>17</v>
      </c>
      <c r="T90" s="61">
        <v>28</v>
      </c>
      <c r="U90" s="101">
        <v>30</v>
      </c>
      <c r="V90" s="61">
        <v>100</v>
      </c>
      <c r="W90" s="61">
        <v>100</v>
      </c>
      <c r="X90" s="61">
        <v>100</v>
      </c>
      <c r="Y90" s="61">
        <v>100</v>
      </c>
      <c r="Z90" s="62">
        <f>T90+U90+V90+W90+X90+Y90</f>
        <v>458</v>
      </c>
      <c r="AA90" s="63">
        <v>2026</v>
      </c>
    </row>
    <row r="91" spans="1:27" s="5" customFormat="1" ht="56.25" x14ac:dyDescent="0.25">
      <c r="A91" s="70">
        <v>0</v>
      </c>
      <c r="B91" s="70">
        <v>2</v>
      </c>
      <c r="C91" s="70">
        <v>0</v>
      </c>
      <c r="D91" s="70">
        <v>0</v>
      </c>
      <c r="E91" s="70">
        <v>4</v>
      </c>
      <c r="F91" s="70">
        <v>1</v>
      </c>
      <c r="G91" s="70">
        <v>2</v>
      </c>
      <c r="H91" s="70">
        <v>1</v>
      </c>
      <c r="I91" s="70">
        <v>0</v>
      </c>
      <c r="J91" s="70">
        <v>2</v>
      </c>
      <c r="K91" s="70">
        <v>0</v>
      </c>
      <c r="L91" s="70">
        <v>2</v>
      </c>
      <c r="M91" s="70">
        <v>9</v>
      </c>
      <c r="N91" s="70">
        <v>9</v>
      </c>
      <c r="O91" s="70">
        <v>9</v>
      </c>
      <c r="P91" s="70">
        <v>9</v>
      </c>
      <c r="Q91" s="70">
        <v>9</v>
      </c>
      <c r="R91" s="86" t="s">
        <v>236</v>
      </c>
      <c r="S91" s="54" t="s">
        <v>14</v>
      </c>
      <c r="T91" s="59">
        <v>0</v>
      </c>
      <c r="U91" s="88">
        <v>490</v>
      </c>
      <c r="V91" s="59">
        <v>490</v>
      </c>
      <c r="W91" s="59">
        <v>490</v>
      </c>
      <c r="X91" s="59">
        <v>1500</v>
      </c>
      <c r="Y91" s="59">
        <v>1500</v>
      </c>
      <c r="Z91" s="68">
        <f>SUM(T91:Y91)</f>
        <v>4470</v>
      </c>
      <c r="AA91" s="63">
        <v>2026</v>
      </c>
    </row>
    <row r="92" spans="1:27" s="26" customFormat="1" ht="131.25" customHeight="1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86" t="s">
        <v>217</v>
      </c>
      <c r="S92" s="54" t="s">
        <v>20</v>
      </c>
      <c r="T92" s="59">
        <v>0</v>
      </c>
      <c r="U92" s="59">
        <v>16.5</v>
      </c>
      <c r="V92" s="59">
        <v>16.5</v>
      </c>
      <c r="W92" s="59">
        <v>16.5</v>
      </c>
      <c r="X92" s="59">
        <v>25</v>
      </c>
      <c r="Y92" s="59">
        <v>25</v>
      </c>
      <c r="Z92" s="68">
        <f>SUM(T92:Y92)</f>
        <v>99.5</v>
      </c>
      <c r="AA92" s="63">
        <v>2026</v>
      </c>
    </row>
    <row r="93" spans="1:27" s="26" customFormat="1" ht="141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6" t="s">
        <v>220</v>
      </c>
      <c r="S93" s="54" t="s">
        <v>17</v>
      </c>
      <c r="T93" s="61">
        <v>0</v>
      </c>
      <c r="U93" s="61">
        <v>85</v>
      </c>
      <c r="V93" s="61">
        <v>85</v>
      </c>
      <c r="W93" s="61">
        <v>85</v>
      </c>
      <c r="X93" s="61">
        <v>100</v>
      </c>
      <c r="Y93" s="61">
        <v>100</v>
      </c>
      <c r="Z93" s="62">
        <f>SUM(T93:Y93)</f>
        <v>455</v>
      </c>
      <c r="AA93" s="63">
        <v>2026</v>
      </c>
    </row>
    <row r="94" spans="1:27" s="26" customFormat="1" ht="63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86" t="s">
        <v>237</v>
      </c>
      <c r="S94" s="55" t="s">
        <v>173</v>
      </c>
      <c r="T94" s="61">
        <v>1</v>
      </c>
      <c r="U94" s="101">
        <v>1</v>
      </c>
      <c r="V94" s="61">
        <v>1</v>
      </c>
      <c r="W94" s="61">
        <v>1</v>
      </c>
      <c r="X94" s="61">
        <v>1</v>
      </c>
      <c r="Y94" s="61">
        <v>1</v>
      </c>
      <c r="Z94" s="62">
        <v>1</v>
      </c>
      <c r="AA94" s="63">
        <v>2026</v>
      </c>
    </row>
    <row r="95" spans="1:27" s="26" customFormat="1" ht="66.75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86" t="s">
        <v>223</v>
      </c>
      <c r="S95" s="54" t="s">
        <v>17</v>
      </c>
      <c r="T95" s="61">
        <v>28</v>
      </c>
      <c r="U95" s="101">
        <v>30</v>
      </c>
      <c r="V95" s="61">
        <v>100</v>
      </c>
      <c r="W95" s="61">
        <v>100</v>
      </c>
      <c r="X95" s="61">
        <v>100</v>
      </c>
      <c r="Y95" s="61">
        <v>100</v>
      </c>
      <c r="Z95" s="62">
        <f>T95+U95+V95+W95+X95+Y95</f>
        <v>458</v>
      </c>
      <c r="AA95" s="63">
        <v>2026</v>
      </c>
    </row>
    <row r="96" spans="1:27" s="26" customFormat="1" ht="18.75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2"/>
      <c r="S96" s="93"/>
      <c r="T96" s="96"/>
      <c r="U96" s="108"/>
      <c r="V96" s="94"/>
      <c r="W96" s="94"/>
      <c r="X96" s="94"/>
      <c r="Y96" s="94"/>
      <c r="Z96" s="94"/>
      <c r="AA96" s="95" t="s">
        <v>240</v>
      </c>
    </row>
    <row r="97" spans="1:27" s="5" customFormat="1" ht="15.75" x14ac:dyDescent="0.25">
      <c r="A97" s="91"/>
      <c r="B97" s="91"/>
      <c r="C97" s="123" t="s">
        <v>160</v>
      </c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93"/>
      <c r="T97" s="96"/>
      <c r="U97" s="108"/>
      <c r="V97" s="94"/>
      <c r="W97" s="125" t="s">
        <v>241</v>
      </c>
      <c r="X97" s="125"/>
      <c r="Y97" s="94"/>
      <c r="Z97" s="94"/>
      <c r="AA97" s="95"/>
    </row>
    <row r="98" spans="1:27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5"/>
      <c r="T98" s="46"/>
      <c r="U98" s="109"/>
      <c r="V98" s="46"/>
      <c r="W98" s="46"/>
      <c r="X98" s="46"/>
      <c r="Y98" s="46"/>
      <c r="Z98" s="46"/>
      <c r="AA98" s="46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109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109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109"/>
      <c r="V101" s="46"/>
      <c r="W101" s="46"/>
      <c r="X101" s="46"/>
      <c r="Y101" s="46"/>
      <c r="Z101" s="46"/>
      <c r="AA101" s="46"/>
    </row>
  </sheetData>
  <mergeCells count="16">
    <mergeCell ref="C97:R97"/>
    <mergeCell ref="W97:X97"/>
    <mergeCell ref="A8:Q8"/>
    <mergeCell ref="R8:R9"/>
    <mergeCell ref="S8:S9"/>
    <mergeCell ref="T8:Y8"/>
    <mergeCell ref="Z8:AA8"/>
    <mergeCell ref="A9:C9"/>
    <mergeCell ref="D9:E9"/>
    <mergeCell ref="F9:G9"/>
    <mergeCell ref="H9:Q9"/>
    <mergeCell ref="A3:AA3"/>
    <mergeCell ref="A4:AA4"/>
    <mergeCell ref="A5:AA5"/>
    <mergeCell ref="W2:AA2"/>
    <mergeCell ref="W1:AA1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36" t="s">
        <v>158</v>
      </c>
      <c r="E1" s="136"/>
      <c r="F1" s="18"/>
      <c r="G1" s="18"/>
      <c r="H1" s="18"/>
      <c r="I1" s="18"/>
      <c r="J1" s="18"/>
      <c r="K1" s="18"/>
    </row>
    <row r="2" spans="1:11" x14ac:dyDescent="0.25">
      <c r="D2" s="138" t="s">
        <v>159</v>
      </c>
      <c r="E2" s="138"/>
      <c r="F2" s="18"/>
      <c r="G2" s="18"/>
      <c r="H2" s="18"/>
      <c r="I2" s="18"/>
      <c r="J2" s="18"/>
      <c r="K2" s="18"/>
    </row>
    <row r="3" spans="1:11" x14ac:dyDescent="0.25">
      <c r="B3" s="137" t="s">
        <v>21</v>
      </c>
      <c r="C3" s="137"/>
      <c r="D3" s="137"/>
    </row>
    <row r="4" spans="1:11" x14ac:dyDescent="0.25">
      <c r="B4" s="137" t="s">
        <v>120</v>
      </c>
      <c r="C4" s="137"/>
      <c r="D4" s="137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Смирнов Роман Леонидович</cp:lastModifiedBy>
  <cp:lastPrinted>2022-09-29T11:06:07Z</cp:lastPrinted>
  <dcterms:created xsi:type="dcterms:W3CDTF">2013-08-19T14:17:06Z</dcterms:created>
  <dcterms:modified xsi:type="dcterms:W3CDTF">2022-09-30T13:18:42Z</dcterms:modified>
</cp:coreProperties>
</file>